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<sst xmlns="http://schemas.openxmlformats.org/spreadsheetml/2006/main" count="412" uniqueCount="131">
  <si>
    <t>東京食肉市場</t>
  </si>
  <si>
    <t>＜栃木＞　08月17日　とちぎ和牛　令和5年度第1回JAかみつが和牛枝肉研究会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</si>
  <si>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</si>
  <si>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</si>
  <si>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</si>
  <si>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</si>
  <si>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</si>
  <si>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</si>
  <si>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</si>
  <si>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1代祖</t>
  </si>
  <si>
    <t>2代祖</t>
  </si>
  <si>
    <t>3代祖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</si>
  <si>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</si>
  <si>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</si>
  <si>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</si>
  <si>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</si>
  <si>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</si>
  <si>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</si>
  <si>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</si>
  <si>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</si>
  <si>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</si>
  <si>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</si>
  <si>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</si>
  <si>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</si>
  <si>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</si>
  <si>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</si>
  <si>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</si>
  <si>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</si>
  <si>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</si>
  <si>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</si>
  <si>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</si>
  <si>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</si>
  <si>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</si>
  <si>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</si>
  <si>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</si>
  <si>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</si>
  <si>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</si>
  <si>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</si>
  <si>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</si>
  <si>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</si>
  <si>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</si>
  <si>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</si>
  <si>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</si>
  <si>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</si>
  <si>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</si>
  <si>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</si>
  <si>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</si>
  <si>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</si>
  <si>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</si>
  <si>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美津金幸</t>
  </si>
  <si>
    <t>勝忠平</t>
  </si>
  <si>
    <t>紋次郎</t>
  </si>
  <si>
    <t>-</t>
  </si>
  <si>
    <t>-</t>
  </si>
  <si>
    <t>栃木・かみつが</t>
  </si>
  <si>
    <t>和</t>
  </si>
  <si>
    <t>ﾇｷ</t>
  </si>
  <si>
    <t>A4</t>
  </si>
  <si>
    <t>2+</t>
  </si>
  <si>
    <t/>
  </si>
  <si>
    <t>福島県</t>
  </si>
  <si>
    <t>美津照重</t>
  </si>
  <si>
    <t>忠富士</t>
  </si>
  <si>
    <t>福之国</t>
  </si>
  <si>
    <t>2-</t>
  </si>
  <si>
    <t>真白1</t>
  </si>
  <si>
    <t>美国桜</t>
  </si>
  <si>
    <t>百合茂</t>
  </si>
  <si>
    <t>A5</t>
  </si>
  <si>
    <t>美津照重</t>
  </si>
  <si>
    <t>福華1</t>
  </si>
  <si>
    <t>徳悠翔</t>
  </si>
  <si>
    <t>糸福（鹿児島）</t>
  </si>
  <si>
    <t>ｵ</t>
  </si>
  <si>
    <t>ﾊﾞﾗ</t>
  </si>
  <si>
    <t>勝忠安福</t>
  </si>
  <si>
    <t>金幸</t>
  </si>
  <si>
    <t>神高福</t>
  </si>
  <si>
    <t>A3</t>
  </si>
  <si>
    <t>1+</t>
  </si>
  <si>
    <t>幸紀雄</t>
  </si>
  <si>
    <t>安福久</t>
  </si>
  <si>
    <t>秀幸福</t>
  </si>
  <si>
    <t>ｳ</t>
  </si>
  <si>
    <t>ｿｳﾎﾞｳ</t>
  </si>
  <si>
    <t>優良賞</t>
  </si>
  <si>
    <t>芳之国</t>
  </si>
  <si>
    <t>平茂勝</t>
  </si>
  <si>
    <t>平茂晴</t>
  </si>
  <si>
    <t>安平照</t>
  </si>
  <si>
    <t>百合茂</t>
  </si>
  <si>
    <t>安茂勝</t>
  </si>
  <si>
    <t>若百合</t>
  </si>
  <si>
    <t>久福久</t>
  </si>
  <si>
    <t>優秀賞</t>
  </si>
  <si>
    <t>愛之国</t>
  </si>
  <si>
    <t>最優秀賞</t>
  </si>
  <si>
    <t>紀多福</t>
  </si>
  <si>
    <t>第1花国</t>
  </si>
  <si>
    <t>ｳ,ｲ</t>
  </si>
  <si>
    <t>ﾛｰｽ,ﾊﾞﾗ</t>
  </si>
  <si>
    <t>茂福久</t>
  </si>
  <si>
    <t>福乃百合</t>
  </si>
  <si>
    <t>第1花国</t>
  </si>
  <si>
    <t>美津福</t>
  </si>
  <si>
    <t>菊福秀</t>
  </si>
  <si>
    <t>B5</t>
  </si>
  <si>
    <t>福之姫</t>
  </si>
  <si>
    <t>諒太郎</t>
  </si>
  <si>
    <t>平茂晴</t>
  </si>
  <si>
    <t>福之姫</t>
  </si>
  <si>
    <t>耕富士</t>
  </si>
  <si>
    <t>美穂国</t>
  </si>
  <si>
    <t>ｴ</t>
  </si>
  <si>
    <t>3-</t>
  </si>
  <si>
    <t>華春福</t>
  </si>
  <si>
    <t>奈津百合55</t>
  </si>
  <si>
    <t>隆之国</t>
  </si>
  <si>
    <t>安福勝</t>
  </si>
  <si>
    <t>ﾒｽ</t>
  </si>
  <si>
    <t>花美千</t>
  </si>
  <si>
    <t>平忠勝</t>
  </si>
  <si>
    <t>安平</t>
  </si>
  <si>
    <t>北平安</t>
  </si>
  <si>
    <t>北国7の8</t>
  </si>
  <si>
    <t>百合白清2</t>
  </si>
  <si>
    <t>勝早桜5</t>
  </si>
  <si>
    <t>越照昌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</si>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</sst>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8.01_\04_&#25522;&#36617;2308\1&#65294;&#20316;&#26989;&#12501;&#12449;&#12452;&#12523;\2308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32.30263157894737</v>
      </c>
      <c r="G5" s="39" t="s">
        <v>52</v>
      </c>
      <c r="H5" s="39" t="s">
        <v>53</v>
      </c>
      <c r="I5" s="40"/>
      <c r="J5" s="41">
        <v>982</v>
      </c>
      <c r="K5" s="42">
        <v>600</v>
      </c>
      <c r="L5" s="39" t="s">
        <v>53</v>
      </c>
      <c r="M5" s="43">
        <f>T5/K5*100</f>
        <v>56.99999999999999</v>
      </c>
      <c r="N5" s="44">
        <f>T5*U5</f>
        <v>615942</v>
      </c>
      <c r="O5" s="45">
        <v>45153</v>
      </c>
      <c r="P5" s="36" t="s">
        <v>54</v>
      </c>
      <c r="Q5" s="46" t="s">
        <v>55</v>
      </c>
      <c r="R5" s="47" t="s">
        <v>56</v>
      </c>
      <c r="S5" s="35">
        <v>1</v>
      </c>
      <c r="T5" s="41">
        <v>342</v>
      </c>
      <c r="U5" s="44">
        <v>1801</v>
      </c>
      <c r="V5" s="48" t="s">
        <v>57</v>
      </c>
      <c r="W5" s="41">
        <v>41</v>
      </c>
      <c r="X5" s="43">
        <v>6.6</v>
      </c>
      <c r="Y5" s="38">
        <v>1</v>
      </c>
      <c r="Z5" s="38">
        <v>74</v>
      </c>
      <c r="AA5" s="49" t="s">
        <v>58</v>
      </c>
      <c r="AB5" s="50">
        <v>8</v>
      </c>
      <c r="AC5" s="48">
        <v>5</v>
      </c>
      <c r="AD5" s="48">
        <v>4</v>
      </c>
      <c r="AE5" s="48">
        <v>4</v>
      </c>
      <c r="AF5" s="48">
        <v>4</v>
      </c>
      <c r="AG5" s="48">
        <v>5</v>
      </c>
      <c r="AH5" s="48">
        <v>4</v>
      </c>
      <c r="AI5" s="48">
        <v>3</v>
      </c>
      <c r="AJ5" s="48">
        <v>5</v>
      </c>
      <c r="AK5" s="48">
        <v>5</v>
      </c>
      <c r="AL5" s="46" t="s">
        <v>59</v>
      </c>
      <c r="AM5" s="46"/>
      <c r="AN5" s="46"/>
      <c r="AO5" s="51" t="s">
        <v>59</v>
      </c>
      <c r="AP5" s="51"/>
      <c r="AQ5" s="52"/>
      <c r="AR5" s="52"/>
    </row>
    <row r="6" spans="1:44" s="6" customFormat="1" ht="15" customHeight="1">
      <c r="A6" s="35">
        <v>2</v>
      </c>
      <c r="B6" s="36" t="s">
        <v>60</v>
      </c>
      <c r="C6" s="37" t="s">
        <v>61</v>
      </c>
      <c r="D6" s="37" t="s">
        <v>62</v>
      </c>
      <c r="E6" s="37" t="s">
        <v>63</v>
      </c>
      <c r="F6" s="38">
        <v>30.789473684210527</v>
      </c>
      <c r="G6" s="39">
        <v>292</v>
      </c>
      <c r="H6" s="41">
        <v>306</v>
      </c>
      <c r="I6" s="40"/>
      <c r="J6" s="41">
        <v>644</v>
      </c>
      <c r="K6" s="42">
        <v>690</v>
      </c>
      <c r="L6" s="53">
        <f>(K6-H6)/J6</f>
        <v>0.5962732919254659</v>
      </c>
      <c r="M6" s="43">
        <f aca="true" t="shared" si="0" ref="M6:M34">T6/K6*100</f>
        <v>63.18840579710145</v>
      </c>
      <c r="N6" s="44">
        <f aca="true" t="shared" si="1" ref="N6:N34">T6*U6</f>
        <v>741200</v>
      </c>
      <c r="O6" s="45">
        <f>$O$5</f>
        <v>45153</v>
      </c>
      <c r="P6" s="36" t="s">
        <v>54</v>
      </c>
      <c r="Q6" s="46" t="s">
        <v>55</v>
      </c>
      <c r="R6" s="46" t="s">
        <v>56</v>
      </c>
      <c r="S6" s="35">
        <v>2</v>
      </c>
      <c r="T6" s="41">
        <v>436</v>
      </c>
      <c r="U6" s="44">
        <v>1700</v>
      </c>
      <c r="V6" s="48" t="s">
        <v>57</v>
      </c>
      <c r="W6" s="41">
        <v>54</v>
      </c>
      <c r="X6" s="43">
        <v>6.7</v>
      </c>
      <c r="Y6" s="38">
        <v>2.8</v>
      </c>
      <c r="Z6" s="38">
        <v>72.9</v>
      </c>
      <c r="AA6" s="49" t="s">
        <v>64</v>
      </c>
      <c r="AB6" s="50">
        <v>6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 t="s">
        <v>59</v>
      </c>
      <c r="AM6" s="46"/>
      <c r="AN6" s="46"/>
      <c r="AO6" s="51" t="s">
        <v>59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65</v>
      </c>
      <c r="D7" s="37" t="s">
        <v>66</v>
      </c>
      <c r="E7" s="37" t="s">
        <v>67</v>
      </c>
      <c r="F7" s="38">
        <v>28.519736842105264</v>
      </c>
      <c r="G7" s="39">
        <v>282</v>
      </c>
      <c r="H7" s="41">
        <v>307</v>
      </c>
      <c r="I7" s="40"/>
      <c r="J7" s="41">
        <v>585</v>
      </c>
      <c r="K7" s="42">
        <v>780</v>
      </c>
      <c r="L7" s="53">
        <f aca="true" t="shared" si="2" ref="L7:L29">(K7-H7)/J7</f>
        <v>0.8085470085470086</v>
      </c>
      <c r="M7" s="43">
        <f t="shared" si="0"/>
        <v>68.46153846153847</v>
      </c>
      <c r="N7" s="44">
        <f t="shared" si="1"/>
        <v>1016202</v>
      </c>
      <c r="O7" s="45">
        <f aca="true" t="shared" si="3" ref="O7:O34">$O$5</f>
        <v>45153</v>
      </c>
      <c r="P7" s="36" t="s">
        <v>54</v>
      </c>
      <c r="Q7" s="46" t="s">
        <v>55</v>
      </c>
      <c r="R7" s="46" t="s">
        <v>56</v>
      </c>
      <c r="S7" s="35">
        <v>3</v>
      </c>
      <c r="T7" s="41">
        <v>534</v>
      </c>
      <c r="U7" s="44">
        <v>1903</v>
      </c>
      <c r="V7" s="48" t="s">
        <v>68</v>
      </c>
      <c r="W7" s="41">
        <v>64</v>
      </c>
      <c r="X7" s="43">
        <v>8.4</v>
      </c>
      <c r="Y7" s="38">
        <v>2.6</v>
      </c>
      <c r="Z7" s="38">
        <v>74.3</v>
      </c>
      <c r="AA7" s="49" t="s">
        <v>58</v>
      </c>
      <c r="AB7" s="50">
        <v>8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59</v>
      </c>
      <c r="AM7" s="46"/>
      <c r="AN7" s="46"/>
      <c r="AO7" s="51" t="s">
        <v>59</v>
      </c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7" t="s">
        <v>69</v>
      </c>
      <c r="D8" s="37" t="s">
        <v>66</v>
      </c>
      <c r="E8" s="37" t="s">
        <v>62</v>
      </c>
      <c r="F8" s="38">
        <v>31.513157894736842</v>
      </c>
      <c r="G8" s="39">
        <v>306</v>
      </c>
      <c r="H8" s="41">
        <v>328</v>
      </c>
      <c r="I8" s="40"/>
      <c r="J8" s="41">
        <v>652</v>
      </c>
      <c r="K8" s="42">
        <v>910</v>
      </c>
      <c r="L8" s="53">
        <f t="shared" si="2"/>
        <v>0.8926380368098159</v>
      </c>
      <c r="M8" s="43">
        <f t="shared" si="0"/>
        <v>64.06593406593407</v>
      </c>
      <c r="N8" s="44">
        <f t="shared" si="1"/>
        <v>1100704</v>
      </c>
      <c r="O8" s="45">
        <f t="shared" si="3"/>
        <v>45153</v>
      </c>
      <c r="P8" s="36" t="s">
        <v>54</v>
      </c>
      <c r="Q8" s="46" t="s">
        <v>55</v>
      </c>
      <c r="R8" s="46" t="s">
        <v>56</v>
      </c>
      <c r="S8" s="35">
        <v>4</v>
      </c>
      <c r="T8" s="41">
        <v>583</v>
      </c>
      <c r="U8" s="44">
        <v>1888</v>
      </c>
      <c r="V8" s="48" t="s">
        <v>57</v>
      </c>
      <c r="W8" s="41">
        <v>89</v>
      </c>
      <c r="X8" s="43">
        <v>8.8</v>
      </c>
      <c r="Y8" s="38">
        <v>1.4</v>
      </c>
      <c r="Z8" s="38">
        <v>78.3</v>
      </c>
      <c r="AA8" s="49">
        <v>2</v>
      </c>
      <c r="AB8" s="50">
        <v>7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 t="s">
        <v>59</v>
      </c>
      <c r="AM8" s="46"/>
      <c r="AN8" s="46"/>
      <c r="AO8" s="51" t="s">
        <v>59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70</v>
      </c>
      <c r="D9" s="36" t="s">
        <v>71</v>
      </c>
      <c r="E9" s="37" t="s">
        <v>72</v>
      </c>
      <c r="F9" s="38">
        <v>29.835526315789476</v>
      </c>
      <c r="G9" s="39" t="s">
        <v>52</v>
      </c>
      <c r="H9" s="39" t="s">
        <v>53</v>
      </c>
      <c r="I9" s="40"/>
      <c r="J9" s="41">
        <v>907</v>
      </c>
      <c r="K9" s="42">
        <v>800</v>
      </c>
      <c r="L9" s="39" t="s">
        <v>53</v>
      </c>
      <c r="M9" s="43">
        <f t="shared" si="0"/>
        <v>64.875</v>
      </c>
      <c r="N9" s="44">
        <f t="shared" si="1"/>
        <v>1063431</v>
      </c>
      <c r="O9" s="45">
        <f t="shared" si="3"/>
        <v>45153</v>
      </c>
      <c r="P9" s="36" t="s">
        <v>54</v>
      </c>
      <c r="Q9" s="46" t="s">
        <v>55</v>
      </c>
      <c r="R9" s="46" t="s">
        <v>56</v>
      </c>
      <c r="S9" s="35">
        <v>5</v>
      </c>
      <c r="T9" s="41">
        <v>519</v>
      </c>
      <c r="U9" s="44">
        <v>2049</v>
      </c>
      <c r="V9" s="48" t="s">
        <v>57</v>
      </c>
      <c r="W9" s="41">
        <v>68</v>
      </c>
      <c r="X9" s="43">
        <v>9.7</v>
      </c>
      <c r="Y9" s="38">
        <v>2.7</v>
      </c>
      <c r="Z9" s="38">
        <v>75.8</v>
      </c>
      <c r="AA9" s="49" t="s">
        <v>58</v>
      </c>
      <c r="AB9" s="50">
        <v>8</v>
      </c>
      <c r="AC9" s="48">
        <v>5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7" t="s">
        <v>73</v>
      </c>
      <c r="AM9" s="46"/>
      <c r="AN9" s="46"/>
      <c r="AO9" s="51" t="s">
        <v>74</v>
      </c>
      <c r="AP9" s="51"/>
      <c r="AQ9" s="52"/>
      <c r="AR9" s="52"/>
    </row>
    <row r="10" spans="1:44" s="6" customFormat="1" ht="15" customHeight="1">
      <c r="A10" s="35">
        <v>6</v>
      </c>
      <c r="B10" s="36" t="s">
        <v>60</v>
      </c>
      <c r="C10" s="37" t="s">
        <v>75</v>
      </c>
      <c r="D10" s="37" t="s">
        <v>76</v>
      </c>
      <c r="E10" s="37" t="s">
        <v>77</v>
      </c>
      <c r="F10" s="38">
        <v>30.164473684210527</v>
      </c>
      <c r="G10" s="39">
        <v>273</v>
      </c>
      <c r="H10" s="41">
        <v>313</v>
      </c>
      <c r="I10" s="40"/>
      <c r="J10" s="41">
        <v>644</v>
      </c>
      <c r="K10" s="42">
        <v>830</v>
      </c>
      <c r="L10" s="53">
        <f t="shared" si="2"/>
        <v>0.8027950310559007</v>
      </c>
      <c r="M10" s="43">
        <f t="shared" si="0"/>
        <v>65.06024096385542</v>
      </c>
      <c r="N10" s="44">
        <f t="shared" si="1"/>
        <v>974160</v>
      </c>
      <c r="O10" s="45">
        <f t="shared" si="3"/>
        <v>45153</v>
      </c>
      <c r="P10" s="36" t="s">
        <v>54</v>
      </c>
      <c r="Q10" s="46" t="s">
        <v>55</v>
      </c>
      <c r="R10" s="46" t="s">
        <v>56</v>
      </c>
      <c r="S10" s="35">
        <v>6</v>
      </c>
      <c r="T10" s="41">
        <v>540</v>
      </c>
      <c r="U10" s="44">
        <v>1804</v>
      </c>
      <c r="V10" s="48" t="s">
        <v>78</v>
      </c>
      <c r="W10" s="41">
        <v>57</v>
      </c>
      <c r="X10" s="43">
        <v>9.2</v>
      </c>
      <c r="Y10" s="38">
        <v>1.8</v>
      </c>
      <c r="Z10" s="38">
        <v>74.6</v>
      </c>
      <c r="AA10" s="49" t="s">
        <v>79</v>
      </c>
      <c r="AB10" s="50">
        <v>5</v>
      </c>
      <c r="AC10" s="48">
        <v>4</v>
      </c>
      <c r="AD10" s="48">
        <v>3</v>
      </c>
      <c r="AE10" s="48">
        <v>3</v>
      </c>
      <c r="AF10" s="48">
        <v>3</v>
      </c>
      <c r="AG10" s="48">
        <v>3</v>
      </c>
      <c r="AH10" s="48">
        <v>3</v>
      </c>
      <c r="AI10" s="48">
        <v>3</v>
      </c>
      <c r="AJ10" s="48">
        <v>5</v>
      </c>
      <c r="AK10" s="48">
        <v>5</v>
      </c>
      <c r="AL10" s="46" t="s">
        <v>59</v>
      </c>
      <c r="AM10" s="46"/>
      <c r="AN10" s="46"/>
      <c r="AO10" s="37" t="s">
        <v>59</v>
      </c>
      <c r="AP10" s="37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7" t="s">
        <v>69</v>
      </c>
      <c r="D11" s="37" t="s">
        <v>80</v>
      </c>
      <c r="E11" s="37" t="s">
        <v>81</v>
      </c>
      <c r="F11" s="38">
        <v>30.55921052631579</v>
      </c>
      <c r="G11" s="39">
        <v>277</v>
      </c>
      <c r="H11" s="41">
        <v>273</v>
      </c>
      <c r="I11" s="40"/>
      <c r="J11" s="41">
        <v>652</v>
      </c>
      <c r="K11" s="42">
        <v>740</v>
      </c>
      <c r="L11" s="53">
        <f t="shared" si="2"/>
        <v>0.7162576687116564</v>
      </c>
      <c r="M11" s="43">
        <f t="shared" si="0"/>
        <v>67.02702702702703</v>
      </c>
      <c r="N11" s="44">
        <f t="shared" si="1"/>
        <v>961744</v>
      </c>
      <c r="O11" s="45">
        <f t="shared" si="3"/>
        <v>45153</v>
      </c>
      <c r="P11" s="36" t="s">
        <v>54</v>
      </c>
      <c r="Q11" s="46" t="s">
        <v>55</v>
      </c>
      <c r="R11" s="46" t="s">
        <v>56</v>
      </c>
      <c r="S11" s="35">
        <v>7</v>
      </c>
      <c r="T11" s="41">
        <v>496</v>
      </c>
      <c r="U11" s="44">
        <v>1939</v>
      </c>
      <c r="V11" s="48" t="s">
        <v>57</v>
      </c>
      <c r="W11" s="41">
        <v>63</v>
      </c>
      <c r="X11" s="43">
        <v>8.3</v>
      </c>
      <c r="Y11" s="38">
        <v>1.6</v>
      </c>
      <c r="Z11" s="38">
        <v>75.5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6" t="s">
        <v>59</v>
      </c>
      <c r="AM11" s="46"/>
      <c r="AN11" s="46"/>
      <c r="AO11" s="37" t="s">
        <v>59</v>
      </c>
      <c r="AP11" s="37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7" t="s">
        <v>66</v>
      </c>
      <c r="D12" s="37" t="s">
        <v>82</v>
      </c>
      <c r="E12" s="37" t="s">
        <v>67</v>
      </c>
      <c r="F12" s="38">
        <v>27.763157894736842</v>
      </c>
      <c r="G12" s="39">
        <v>284</v>
      </c>
      <c r="H12" s="41">
        <v>314</v>
      </c>
      <c r="I12" s="40"/>
      <c r="J12" s="41">
        <v>560</v>
      </c>
      <c r="K12" s="42">
        <v>880</v>
      </c>
      <c r="L12" s="53">
        <f t="shared" si="2"/>
        <v>1.0107142857142857</v>
      </c>
      <c r="M12" s="43">
        <f t="shared" si="0"/>
        <v>64.77272727272727</v>
      </c>
      <c r="N12" s="44">
        <f t="shared" si="1"/>
        <v>1052220</v>
      </c>
      <c r="O12" s="45">
        <f t="shared" si="3"/>
        <v>45153</v>
      </c>
      <c r="P12" s="36" t="s">
        <v>54</v>
      </c>
      <c r="Q12" s="46" t="s">
        <v>55</v>
      </c>
      <c r="R12" s="46" t="s">
        <v>56</v>
      </c>
      <c r="S12" s="35">
        <v>8</v>
      </c>
      <c r="T12" s="41">
        <v>570</v>
      </c>
      <c r="U12" s="44">
        <v>1846</v>
      </c>
      <c r="V12" s="48" t="s">
        <v>57</v>
      </c>
      <c r="W12" s="41">
        <v>75</v>
      </c>
      <c r="X12" s="43">
        <v>8.9</v>
      </c>
      <c r="Y12" s="38">
        <v>2.7</v>
      </c>
      <c r="Z12" s="38">
        <v>75.5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7" t="s">
        <v>83</v>
      </c>
      <c r="AM12" s="46"/>
      <c r="AN12" s="46"/>
      <c r="AO12" s="36" t="s">
        <v>84</v>
      </c>
      <c r="AP12" s="37"/>
      <c r="AQ12" s="52"/>
      <c r="AR12" s="52"/>
    </row>
    <row r="13" spans="1:44" s="6" customFormat="1" ht="15" customHeight="1">
      <c r="A13" s="35">
        <v>9</v>
      </c>
      <c r="B13" s="36" t="s">
        <v>60</v>
      </c>
      <c r="C13" s="37" t="s">
        <v>69</v>
      </c>
      <c r="D13" s="37" t="s">
        <v>81</v>
      </c>
      <c r="E13" s="37" t="s">
        <v>50</v>
      </c>
      <c r="F13" s="38">
        <v>30.526315789473685</v>
      </c>
      <c r="G13" s="39">
        <v>284</v>
      </c>
      <c r="H13" s="41">
        <v>316</v>
      </c>
      <c r="I13" s="40"/>
      <c r="J13" s="41">
        <v>644</v>
      </c>
      <c r="K13" s="42">
        <v>820</v>
      </c>
      <c r="L13" s="53">
        <f t="shared" si="2"/>
        <v>0.782608695652174</v>
      </c>
      <c r="M13" s="43">
        <f t="shared" si="0"/>
        <v>65.2439024390244</v>
      </c>
      <c r="N13" s="44">
        <f t="shared" si="1"/>
        <v>1312890</v>
      </c>
      <c r="O13" s="45">
        <f t="shared" si="3"/>
        <v>45153</v>
      </c>
      <c r="P13" s="36" t="s">
        <v>54</v>
      </c>
      <c r="Q13" s="46" t="s">
        <v>55</v>
      </c>
      <c r="R13" s="46" t="s">
        <v>56</v>
      </c>
      <c r="S13" s="35">
        <v>9</v>
      </c>
      <c r="T13" s="41">
        <v>535</v>
      </c>
      <c r="U13" s="44">
        <v>2454</v>
      </c>
      <c r="V13" s="48" t="s">
        <v>68</v>
      </c>
      <c r="W13" s="41">
        <v>94</v>
      </c>
      <c r="X13" s="43">
        <v>8.6</v>
      </c>
      <c r="Y13" s="38">
        <v>1.4</v>
      </c>
      <c r="Z13" s="38">
        <v>79.5</v>
      </c>
      <c r="AA13" s="49">
        <v>3</v>
      </c>
      <c r="AB13" s="50">
        <v>10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59</v>
      </c>
      <c r="AM13" s="46"/>
      <c r="AN13" s="46"/>
      <c r="AO13" s="37" t="s">
        <v>59</v>
      </c>
      <c r="AP13" s="37" t="s">
        <v>85</v>
      </c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7" t="s">
        <v>86</v>
      </c>
      <c r="D14" s="37" t="s">
        <v>81</v>
      </c>
      <c r="E14" s="37" t="s">
        <v>87</v>
      </c>
      <c r="F14" s="38">
        <v>32.96052631578947</v>
      </c>
      <c r="G14" s="39">
        <v>325</v>
      </c>
      <c r="H14" s="41">
        <v>304</v>
      </c>
      <c r="I14" s="40"/>
      <c r="J14" s="41">
        <v>677</v>
      </c>
      <c r="K14" s="42">
        <v>870</v>
      </c>
      <c r="L14" s="53">
        <f t="shared" si="2"/>
        <v>0.8360413589364845</v>
      </c>
      <c r="M14" s="43">
        <f t="shared" si="0"/>
        <v>69.3103448275862</v>
      </c>
      <c r="N14" s="44">
        <f t="shared" si="1"/>
        <v>1086606</v>
      </c>
      <c r="O14" s="45">
        <f t="shared" si="3"/>
        <v>45153</v>
      </c>
      <c r="P14" s="36" t="s">
        <v>54</v>
      </c>
      <c r="Q14" s="46" t="s">
        <v>55</v>
      </c>
      <c r="R14" s="46" t="s">
        <v>56</v>
      </c>
      <c r="S14" s="35">
        <v>10</v>
      </c>
      <c r="T14" s="41">
        <v>603</v>
      </c>
      <c r="U14" s="44">
        <v>1802</v>
      </c>
      <c r="V14" s="48" t="s">
        <v>57</v>
      </c>
      <c r="W14" s="41">
        <v>73</v>
      </c>
      <c r="X14" s="43">
        <v>9</v>
      </c>
      <c r="Y14" s="38">
        <v>4.4</v>
      </c>
      <c r="Z14" s="38">
        <v>73.3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5</v>
      </c>
      <c r="AH14" s="48">
        <v>4</v>
      </c>
      <c r="AI14" s="48">
        <v>3</v>
      </c>
      <c r="AJ14" s="48">
        <v>5</v>
      </c>
      <c r="AK14" s="48">
        <v>5</v>
      </c>
      <c r="AL14" s="46" t="s">
        <v>59</v>
      </c>
      <c r="AM14" s="46"/>
      <c r="AN14" s="46"/>
      <c r="AO14" s="37" t="s">
        <v>59</v>
      </c>
      <c r="AP14" s="37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7" t="s">
        <v>81</v>
      </c>
      <c r="D15" s="37" t="s">
        <v>88</v>
      </c>
      <c r="E15" s="37" t="s">
        <v>89</v>
      </c>
      <c r="F15" s="38">
        <v>30.394736842105264</v>
      </c>
      <c r="G15" s="39">
        <v>302</v>
      </c>
      <c r="H15" s="41">
        <v>328</v>
      </c>
      <c r="I15" s="40"/>
      <c r="J15" s="41">
        <v>622</v>
      </c>
      <c r="K15" s="42">
        <v>770</v>
      </c>
      <c r="L15" s="53">
        <f t="shared" si="2"/>
        <v>0.7106109324758842</v>
      </c>
      <c r="M15" s="43">
        <f t="shared" si="0"/>
        <v>67.53246753246754</v>
      </c>
      <c r="N15" s="44">
        <f t="shared" si="1"/>
        <v>1217320</v>
      </c>
      <c r="O15" s="45">
        <f t="shared" si="3"/>
        <v>45153</v>
      </c>
      <c r="P15" s="36" t="s">
        <v>54</v>
      </c>
      <c r="Q15" s="46" t="s">
        <v>55</v>
      </c>
      <c r="R15" s="46" t="s">
        <v>56</v>
      </c>
      <c r="S15" s="35">
        <v>11</v>
      </c>
      <c r="T15" s="41">
        <v>520</v>
      </c>
      <c r="U15" s="44">
        <v>2341</v>
      </c>
      <c r="V15" s="48" t="s">
        <v>68</v>
      </c>
      <c r="W15" s="41">
        <v>78</v>
      </c>
      <c r="X15" s="43">
        <v>9.6</v>
      </c>
      <c r="Y15" s="38">
        <v>1.6</v>
      </c>
      <c r="Z15" s="38">
        <v>78.1</v>
      </c>
      <c r="AA15" s="49">
        <v>3</v>
      </c>
      <c r="AB15" s="50">
        <v>10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59</v>
      </c>
      <c r="AM15" s="46"/>
      <c r="AN15" s="46"/>
      <c r="AO15" s="37" t="s">
        <v>59</v>
      </c>
      <c r="AP15" s="37" t="s">
        <v>85</v>
      </c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7" t="s">
        <v>90</v>
      </c>
      <c r="D16" s="37" t="s">
        <v>81</v>
      </c>
      <c r="E16" s="37" t="s">
        <v>91</v>
      </c>
      <c r="F16" s="38">
        <v>31.217105263157897</v>
      </c>
      <c r="G16" s="41">
        <v>297</v>
      </c>
      <c r="H16" s="41">
        <v>325</v>
      </c>
      <c r="I16" s="40"/>
      <c r="J16" s="41">
        <v>652</v>
      </c>
      <c r="K16" s="42">
        <v>800</v>
      </c>
      <c r="L16" s="53">
        <f t="shared" si="2"/>
        <v>0.7285276073619632</v>
      </c>
      <c r="M16" s="43">
        <f t="shared" si="0"/>
        <v>64.375</v>
      </c>
      <c r="N16" s="44">
        <f t="shared" si="1"/>
        <v>1105705</v>
      </c>
      <c r="O16" s="45">
        <f t="shared" si="3"/>
        <v>45153</v>
      </c>
      <c r="P16" s="36" t="s">
        <v>54</v>
      </c>
      <c r="Q16" s="46" t="s">
        <v>55</v>
      </c>
      <c r="R16" s="46" t="s">
        <v>56</v>
      </c>
      <c r="S16" s="35">
        <v>12</v>
      </c>
      <c r="T16" s="41">
        <v>515</v>
      </c>
      <c r="U16" s="44">
        <v>2147</v>
      </c>
      <c r="V16" s="48" t="s">
        <v>68</v>
      </c>
      <c r="W16" s="41">
        <v>67</v>
      </c>
      <c r="X16" s="43">
        <v>7.8</v>
      </c>
      <c r="Y16" s="38">
        <v>1.5</v>
      </c>
      <c r="Z16" s="38">
        <v>75.5</v>
      </c>
      <c r="AA16" s="49" t="s">
        <v>58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59</v>
      </c>
      <c r="AM16" s="46"/>
      <c r="AN16" s="46"/>
      <c r="AO16" s="37" t="s">
        <v>59</v>
      </c>
      <c r="AP16" s="37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7" t="s">
        <v>92</v>
      </c>
      <c r="D17" s="37" t="s">
        <v>81</v>
      </c>
      <c r="E17" s="37" t="s">
        <v>50</v>
      </c>
      <c r="F17" s="38">
        <v>28.35526315789474</v>
      </c>
      <c r="G17" s="41">
        <v>276</v>
      </c>
      <c r="H17" s="41">
        <v>296</v>
      </c>
      <c r="I17" s="40"/>
      <c r="J17" s="41">
        <v>586</v>
      </c>
      <c r="K17" s="42">
        <v>820</v>
      </c>
      <c r="L17" s="53">
        <f t="shared" si="2"/>
        <v>0.89419795221843</v>
      </c>
      <c r="M17" s="43">
        <f t="shared" si="0"/>
        <v>66.82926829268293</v>
      </c>
      <c r="N17" s="44">
        <f t="shared" si="1"/>
        <v>1017088</v>
      </c>
      <c r="O17" s="45">
        <f t="shared" si="3"/>
        <v>45153</v>
      </c>
      <c r="P17" s="36" t="s">
        <v>54</v>
      </c>
      <c r="Q17" s="46" t="s">
        <v>55</v>
      </c>
      <c r="R17" s="46" t="s">
        <v>56</v>
      </c>
      <c r="S17" s="35">
        <v>13</v>
      </c>
      <c r="T17" s="41">
        <v>548</v>
      </c>
      <c r="U17" s="44">
        <v>1856</v>
      </c>
      <c r="V17" s="48" t="s">
        <v>57</v>
      </c>
      <c r="W17" s="41">
        <v>74</v>
      </c>
      <c r="X17" s="43">
        <v>8.5</v>
      </c>
      <c r="Y17" s="38">
        <v>3.1</v>
      </c>
      <c r="Z17" s="38">
        <v>75.1</v>
      </c>
      <c r="AA17" s="49">
        <v>2</v>
      </c>
      <c r="AB17" s="50">
        <v>7</v>
      </c>
      <c r="AC17" s="48">
        <v>4</v>
      </c>
      <c r="AD17" s="48">
        <v>4</v>
      </c>
      <c r="AE17" s="48">
        <v>4</v>
      </c>
      <c r="AF17" s="48">
        <v>4</v>
      </c>
      <c r="AG17" s="48">
        <v>5</v>
      </c>
      <c r="AH17" s="48">
        <v>4</v>
      </c>
      <c r="AI17" s="48">
        <v>3</v>
      </c>
      <c r="AJ17" s="48">
        <v>5</v>
      </c>
      <c r="AK17" s="48">
        <v>5</v>
      </c>
      <c r="AL17" s="46" t="s">
        <v>59</v>
      </c>
      <c r="AM17" s="46"/>
      <c r="AN17" s="46"/>
      <c r="AO17" s="37" t="s">
        <v>59</v>
      </c>
      <c r="AP17" s="37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7" t="s">
        <v>93</v>
      </c>
      <c r="D18" s="37" t="s">
        <v>61</v>
      </c>
      <c r="E18" s="37" t="s">
        <v>91</v>
      </c>
      <c r="F18" s="38">
        <v>29.440789473684212</v>
      </c>
      <c r="G18" s="39" t="s">
        <v>52</v>
      </c>
      <c r="H18" s="39" t="s">
        <v>53</v>
      </c>
      <c r="I18" s="40"/>
      <c r="J18" s="41">
        <v>895</v>
      </c>
      <c r="K18" s="42">
        <v>780</v>
      </c>
      <c r="L18" s="39" t="s">
        <v>53</v>
      </c>
      <c r="M18" s="43">
        <f t="shared" si="0"/>
        <v>65.12820512820512</v>
      </c>
      <c r="N18" s="44">
        <f t="shared" si="1"/>
        <v>1299464</v>
      </c>
      <c r="O18" s="45">
        <f t="shared" si="3"/>
        <v>45153</v>
      </c>
      <c r="P18" s="36" t="s">
        <v>54</v>
      </c>
      <c r="Q18" s="46" t="s">
        <v>55</v>
      </c>
      <c r="R18" s="46" t="s">
        <v>56</v>
      </c>
      <c r="S18" s="35">
        <v>14</v>
      </c>
      <c r="T18" s="41">
        <v>508</v>
      </c>
      <c r="U18" s="44">
        <v>2558</v>
      </c>
      <c r="V18" s="48" t="s">
        <v>68</v>
      </c>
      <c r="W18" s="41">
        <v>76</v>
      </c>
      <c r="X18" s="43">
        <v>8.7</v>
      </c>
      <c r="Y18" s="38">
        <v>2.5</v>
      </c>
      <c r="Z18" s="38">
        <v>76.5</v>
      </c>
      <c r="AA18" s="49">
        <v>3</v>
      </c>
      <c r="AB18" s="50">
        <v>10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59</v>
      </c>
      <c r="AM18" s="46"/>
      <c r="AN18" s="46"/>
      <c r="AO18" s="37" t="s">
        <v>59</v>
      </c>
      <c r="AP18" s="37" t="s">
        <v>94</v>
      </c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7" t="s">
        <v>95</v>
      </c>
      <c r="D19" s="37" t="s">
        <v>80</v>
      </c>
      <c r="E19" s="37" t="s">
        <v>81</v>
      </c>
      <c r="F19" s="38">
        <v>31.11842105263158</v>
      </c>
      <c r="G19" s="41">
        <v>295</v>
      </c>
      <c r="H19" s="41">
        <v>334</v>
      </c>
      <c r="I19" s="40"/>
      <c r="J19" s="41">
        <v>651</v>
      </c>
      <c r="K19" s="42">
        <v>780</v>
      </c>
      <c r="L19" s="53">
        <f t="shared" si="2"/>
        <v>0.685099846390169</v>
      </c>
      <c r="M19" s="43">
        <f t="shared" si="0"/>
        <v>68.71794871794872</v>
      </c>
      <c r="N19" s="44">
        <f t="shared" si="1"/>
        <v>1500800</v>
      </c>
      <c r="O19" s="45">
        <f t="shared" si="3"/>
        <v>45153</v>
      </c>
      <c r="P19" s="36" t="s">
        <v>54</v>
      </c>
      <c r="Q19" s="46" t="s">
        <v>55</v>
      </c>
      <c r="R19" s="46" t="s">
        <v>56</v>
      </c>
      <c r="S19" s="35">
        <v>15</v>
      </c>
      <c r="T19" s="41">
        <v>536</v>
      </c>
      <c r="U19" s="44">
        <v>2800</v>
      </c>
      <c r="V19" s="48" t="s">
        <v>68</v>
      </c>
      <c r="W19" s="41">
        <v>83</v>
      </c>
      <c r="X19" s="43">
        <v>9.4</v>
      </c>
      <c r="Y19" s="38">
        <v>1.8</v>
      </c>
      <c r="Z19" s="38">
        <v>78.1</v>
      </c>
      <c r="AA19" s="49">
        <v>5</v>
      </c>
      <c r="AB19" s="50">
        <v>12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59</v>
      </c>
      <c r="AM19" s="46"/>
      <c r="AN19" s="46"/>
      <c r="AO19" s="37" t="s">
        <v>59</v>
      </c>
      <c r="AP19" s="37" t="s">
        <v>96</v>
      </c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7" t="s">
        <v>97</v>
      </c>
      <c r="D20" s="37" t="s">
        <v>81</v>
      </c>
      <c r="E20" s="36" t="s">
        <v>98</v>
      </c>
      <c r="F20" s="38">
        <v>30.394736842105264</v>
      </c>
      <c r="G20" s="41">
        <v>303</v>
      </c>
      <c r="H20" s="41">
        <v>311</v>
      </c>
      <c r="I20" s="40"/>
      <c r="J20" s="41">
        <v>621</v>
      </c>
      <c r="K20" s="42">
        <v>830</v>
      </c>
      <c r="L20" s="53">
        <f t="shared" si="2"/>
        <v>0.8357487922705314</v>
      </c>
      <c r="M20" s="43">
        <f t="shared" si="0"/>
        <v>64.93975903614458</v>
      </c>
      <c r="N20" s="44">
        <f t="shared" si="1"/>
        <v>690459</v>
      </c>
      <c r="O20" s="45">
        <f t="shared" si="3"/>
        <v>45153</v>
      </c>
      <c r="P20" s="36" t="s">
        <v>54</v>
      </c>
      <c r="Q20" s="46" t="s">
        <v>55</v>
      </c>
      <c r="R20" s="46" t="s">
        <v>56</v>
      </c>
      <c r="S20" s="35">
        <v>16</v>
      </c>
      <c r="T20" s="41">
        <v>539</v>
      </c>
      <c r="U20" s="44">
        <v>1281</v>
      </c>
      <c r="V20" s="48" t="s">
        <v>78</v>
      </c>
      <c r="W20" s="41">
        <v>82</v>
      </c>
      <c r="X20" s="43">
        <v>8.3</v>
      </c>
      <c r="Y20" s="38">
        <v>1.2</v>
      </c>
      <c r="Z20" s="38">
        <v>77.8</v>
      </c>
      <c r="AA20" s="49" t="s">
        <v>79</v>
      </c>
      <c r="AB20" s="50">
        <v>5</v>
      </c>
      <c r="AC20" s="48">
        <v>5</v>
      </c>
      <c r="AD20" s="48">
        <v>3</v>
      </c>
      <c r="AE20" s="48">
        <v>3</v>
      </c>
      <c r="AF20" s="48">
        <v>3</v>
      </c>
      <c r="AG20" s="48">
        <v>4</v>
      </c>
      <c r="AH20" s="48">
        <v>3</v>
      </c>
      <c r="AI20" s="48">
        <v>2</v>
      </c>
      <c r="AJ20" s="48">
        <v>4</v>
      </c>
      <c r="AK20" s="48">
        <v>4</v>
      </c>
      <c r="AL20" s="47" t="s">
        <v>99</v>
      </c>
      <c r="AM20" s="46"/>
      <c r="AN20" s="46"/>
      <c r="AO20" s="36" t="s">
        <v>100</v>
      </c>
      <c r="AP20" s="37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7" t="s">
        <v>101</v>
      </c>
      <c r="D21" s="37" t="s">
        <v>90</v>
      </c>
      <c r="E21" s="37" t="s">
        <v>63</v>
      </c>
      <c r="F21" s="38">
        <v>31.019736842105264</v>
      </c>
      <c r="G21" s="41">
        <v>291</v>
      </c>
      <c r="H21" s="41">
        <v>302</v>
      </c>
      <c r="I21" s="40"/>
      <c r="J21" s="41">
        <v>652</v>
      </c>
      <c r="K21" s="42">
        <v>830</v>
      </c>
      <c r="L21" s="53">
        <f t="shared" si="2"/>
        <v>0.8098159509202454</v>
      </c>
      <c r="M21" s="43">
        <f t="shared" si="0"/>
        <v>66.98795180722892</v>
      </c>
      <c r="N21" s="44">
        <f t="shared" si="1"/>
        <v>1140912</v>
      </c>
      <c r="O21" s="45">
        <f t="shared" si="3"/>
        <v>45153</v>
      </c>
      <c r="P21" s="36" t="s">
        <v>54</v>
      </c>
      <c r="Q21" s="46" t="s">
        <v>55</v>
      </c>
      <c r="R21" s="46" t="s">
        <v>56</v>
      </c>
      <c r="S21" s="35">
        <v>17</v>
      </c>
      <c r="T21" s="41">
        <v>556</v>
      </c>
      <c r="U21" s="44">
        <v>2052</v>
      </c>
      <c r="V21" s="48" t="s">
        <v>68</v>
      </c>
      <c r="W21" s="41">
        <v>76</v>
      </c>
      <c r="X21" s="43">
        <v>9.4</v>
      </c>
      <c r="Y21" s="38">
        <v>3.2</v>
      </c>
      <c r="Z21" s="38">
        <v>75.6</v>
      </c>
      <c r="AA21" s="49" t="s">
        <v>58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59</v>
      </c>
      <c r="AM21" s="46"/>
      <c r="AN21" s="46"/>
      <c r="AO21" s="37" t="s">
        <v>59</v>
      </c>
      <c r="AP21" s="37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7" t="s">
        <v>102</v>
      </c>
      <c r="D22" s="37" t="s">
        <v>81</v>
      </c>
      <c r="E22" s="36" t="s">
        <v>103</v>
      </c>
      <c r="F22" s="38">
        <v>31.18421052631579</v>
      </c>
      <c r="G22" s="41">
        <v>297</v>
      </c>
      <c r="H22" s="41">
        <v>337</v>
      </c>
      <c r="I22" s="40"/>
      <c r="J22" s="41">
        <v>651</v>
      </c>
      <c r="K22" s="42">
        <v>780</v>
      </c>
      <c r="L22" s="53">
        <f t="shared" si="2"/>
        <v>0.6804915514592934</v>
      </c>
      <c r="M22" s="43">
        <f t="shared" si="0"/>
        <v>64.35897435897436</v>
      </c>
      <c r="N22" s="44">
        <f t="shared" si="1"/>
        <v>991450</v>
      </c>
      <c r="O22" s="45">
        <f t="shared" si="3"/>
        <v>45153</v>
      </c>
      <c r="P22" s="36" t="s">
        <v>54</v>
      </c>
      <c r="Q22" s="46" t="s">
        <v>55</v>
      </c>
      <c r="R22" s="46" t="s">
        <v>56</v>
      </c>
      <c r="S22" s="35">
        <v>18</v>
      </c>
      <c r="T22" s="41">
        <v>502</v>
      </c>
      <c r="U22" s="44">
        <v>1975</v>
      </c>
      <c r="V22" s="48" t="s">
        <v>78</v>
      </c>
      <c r="W22" s="41">
        <v>69</v>
      </c>
      <c r="X22" s="43">
        <v>9</v>
      </c>
      <c r="Y22" s="38">
        <v>1.4</v>
      </c>
      <c r="Z22" s="38">
        <v>76.9</v>
      </c>
      <c r="AA22" s="49" t="s">
        <v>79</v>
      </c>
      <c r="AB22" s="50">
        <v>5</v>
      </c>
      <c r="AC22" s="48">
        <v>4</v>
      </c>
      <c r="AD22" s="48">
        <v>3</v>
      </c>
      <c r="AE22" s="48">
        <v>3</v>
      </c>
      <c r="AF22" s="48">
        <v>3</v>
      </c>
      <c r="AG22" s="48">
        <v>3</v>
      </c>
      <c r="AH22" s="48">
        <v>3</v>
      </c>
      <c r="AI22" s="48">
        <v>2</v>
      </c>
      <c r="AJ22" s="48">
        <v>5</v>
      </c>
      <c r="AK22" s="48">
        <v>5</v>
      </c>
      <c r="AL22" s="46" t="s">
        <v>59</v>
      </c>
      <c r="AM22" s="46"/>
      <c r="AN22" s="46"/>
      <c r="AO22" s="37" t="s">
        <v>59</v>
      </c>
      <c r="AP22" s="37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7" t="s">
        <v>66</v>
      </c>
      <c r="D23" s="37" t="s">
        <v>90</v>
      </c>
      <c r="E23" s="37" t="s">
        <v>104</v>
      </c>
      <c r="F23" s="38">
        <v>31.710526315789476</v>
      </c>
      <c r="G23" s="41">
        <v>252</v>
      </c>
      <c r="H23" s="41">
        <v>279</v>
      </c>
      <c r="I23" s="40"/>
      <c r="J23" s="41">
        <v>712</v>
      </c>
      <c r="K23" s="42">
        <v>820</v>
      </c>
      <c r="L23" s="53">
        <f t="shared" si="2"/>
        <v>0.7598314606741573</v>
      </c>
      <c r="M23" s="43">
        <f t="shared" si="0"/>
        <v>66.46341463414635</v>
      </c>
      <c r="N23" s="44">
        <f t="shared" si="1"/>
        <v>1366315</v>
      </c>
      <c r="O23" s="45">
        <f t="shared" si="3"/>
        <v>45153</v>
      </c>
      <c r="P23" s="36" t="s">
        <v>54</v>
      </c>
      <c r="Q23" s="46" t="s">
        <v>55</v>
      </c>
      <c r="R23" s="46" t="s">
        <v>56</v>
      </c>
      <c r="S23" s="35">
        <v>19</v>
      </c>
      <c r="T23" s="41">
        <v>545</v>
      </c>
      <c r="U23" s="44">
        <v>2507</v>
      </c>
      <c r="V23" s="48" t="s">
        <v>68</v>
      </c>
      <c r="W23" s="41">
        <v>76</v>
      </c>
      <c r="X23" s="43">
        <v>8.4</v>
      </c>
      <c r="Y23" s="38">
        <v>1.1</v>
      </c>
      <c r="Z23" s="38">
        <v>77.1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59</v>
      </c>
      <c r="AM23" s="46"/>
      <c r="AN23" s="46"/>
      <c r="AO23" s="37" t="s">
        <v>59</v>
      </c>
      <c r="AP23" s="37" t="s">
        <v>85</v>
      </c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7" t="s">
        <v>86</v>
      </c>
      <c r="D24" s="37" t="s">
        <v>105</v>
      </c>
      <c r="E24" s="37" t="s">
        <v>50</v>
      </c>
      <c r="F24" s="38">
        <v>30.13157894736842</v>
      </c>
      <c r="G24" s="39" t="s">
        <v>52</v>
      </c>
      <c r="H24" s="39" t="s">
        <v>53</v>
      </c>
      <c r="I24" s="40"/>
      <c r="J24" s="41">
        <v>916</v>
      </c>
      <c r="K24" s="42">
        <v>860</v>
      </c>
      <c r="L24" s="39" t="s">
        <v>53</v>
      </c>
      <c r="M24" s="43">
        <f t="shared" si="0"/>
        <v>70</v>
      </c>
      <c r="N24" s="44">
        <f t="shared" si="1"/>
        <v>1023400</v>
      </c>
      <c r="O24" s="45">
        <f t="shared" si="3"/>
        <v>45153</v>
      </c>
      <c r="P24" s="36" t="s">
        <v>54</v>
      </c>
      <c r="Q24" s="46" t="s">
        <v>55</v>
      </c>
      <c r="R24" s="46" t="s">
        <v>56</v>
      </c>
      <c r="S24" s="35">
        <v>20</v>
      </c>
      <c r="T24" s="41">
        <v>602</v>
      </c>
      <c r="U24" s="44">
        <v>1700</v>
      </c>
      <c r="V24" s="48" t="s">
        <v>106</v>
      </c>
      <c r="W24" s="41">
        <v>58</v>
      </c>
      <c r="X24" s="43">
        <v>9.2</v>
      </c>
      <c r="Y24" s="38">
        <v>4.2</v>
      </c>
      <c r="Z24" s="38">
        <v>71.8</v>
      </c>
      <c r="AA24" s="49" t="s">
        <v>58</v>
      </c>
      <c r="AB24" s="50">
        <v>8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59</v>
      </c>
      <c r="AM24" s="46"/>
      <c r="AN24" s="46"/>
      <c r="AO24" s="37" t="s">
        <v>59</v>
      </c>
      <c r="AP24" s="37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7" t="s">
        <v>97</v>
      </c>
      <c r="D25" s="37" t="s">
        <v>81</v>
      </c>
      <c r="E25" s="37" t="s">
        <v>105</v>
      </c>
      <c r="F25" s="38">
        <v>28.585526315789476</v>
      </c>
      <c r="G25" s="41">
        <v>283</v>
      </c>
      <c r="H25" s="41">
        <v>288</v>
      </c>
      <c r="I25" s="40"/>
      <c r="J25" s="41">
        <v>586</v>
      </c>
      <c r="K25" s="42">
        <v>800</v>
      </c>
      <c r="L25" s="53">
        <f t="shared" si="2"/>
        <v>0.8737201365187713</v>
      </c>
      <c r="M25" s="43">
        <f t="shared" si="0"/>
        <v>64.5</v>
      </c>
      <c r="N25" s="44">
        <f t="shared" si="1"/>
        <v>952020</v>
      </c>
      <c r="O25" s="45">
        <f t="shared" si="3"/>
        <v>45153</v>
      </c>
      <c r="P25" s="36" t="s">
        <v>54</v>
      </c>
      <c r="Q25" s="46" t="s">
        <v>55</v>
      </c>
      <c r="R25" s="46" t="s">
        <v>56</v>
      </c>
      <c r="S25" s="35">
        <v>21</v>
      </c>
      <c r="T25" s="41">
        <v>516</v>
      </c>
      <c r="U25" s="44">
        <v>1845</v>
      </c>
      <c r="V25" s="48" t="s">
        <v>57</v>
      </c>
      <c r="W25" s="41">
        <v>58</v>
      </c>
      <c r="X25" s="43">
        <v>7.7</v>
      </c>
      <c r="Y25" s="38">
        <v>2.5</v>
      </c>
      <c r="Z25" s="38">
        <v>73.4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5</v>
      </c>
      <c r="AH25" s="48">
        <v>4</v>
      </c>
      <c r="AI25" s="48">
        <v>3</v>
      </c>
      <c r="AJ25" s="48">
        <v>5</v>
      </c>
      <c r="AK25" s="48">
        <v>5</v>
      </c>
      <c r="AL25" s="46" t="s">
        <v>59</v>
      </c>
      <c r="AM25" s="46"/>
      <c r="AN25" s="46"/>
      <c r="AO25" s="37" t="s">
        <v>59</v>
      </c>
      <c r="AP25" s="37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7" t="s">
        <v>107</v>
      </c>
      <c r="D26" s="37" t="s">
        <v>108</v>
      </c>
      <c r="E26" s="37" t="s">
        <v>109</v>
      </c>
      <c r="F26" s="38">
        <v>31.414473684210527</v>
      </c>
      <c r="G26" s="41">
        <v>304</v>
      </c>
      <c r="H26" s="41">
        <v>336</v>
      </c>
      <c r="I26" s="40"/>
      <c r="J26" s="41">
        <v>651</v>
      </c>
      <c r="K26" s="42">
        <v>810</v>
      </c>
      <c r="L26" s="53">
        <f t="shared" si="2"/>
        <v>0.728110599078341</v>
      </c>
      <c r="M26" s="43">
        <f t="shared" si="0"/>
        <v>66.41975308641975</v>
      </c>
      <c r="N26" s="44">
        <f t="shared" si="1"/>
        <v>1467126</v>
      </c>
      <c r="O26" s="45">
        <f t="shared" si="3"/>
        <v>45153</v>
      </c>
      <c r="P26" s="36" t="s">
        <v>54</v>
      </c>
      <c r="Q26" s="46" t="s">
        <v>55</v>
      </c>
      <c r="R26" s="46" t="s">
        <v>56</v>
      </c>
      <c r="S26" s="35">
        <v>22</v>
      </c>
      <c r="T26" s="41">
        <v>538</v>
      </c>
      <c r="U26" s="44">
        <v>2727</v>
      </c>
      <c r="V26" s="48" t="s">
        <v>68</v>
      </c>
      <c r="W26" s="41">
        <v>94</v>
      </c>
      <c r="X26" s="43">
        <v>8.9</v>
      </c>
      <c r="Y26" s="38">
        <v>1.3</v>
      </c>
      <c r="Z26" s="38">
        <v>79.7</v>
      </c>
      <c r="AA26" s="49">
        <v>5</v>
      </c>
      <c r="AB26" s="50">
        <v>12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59</v>
      </c>
      <c r="AM26" s="46"/>
      <c r="AN26" s="46"/>
      <c r="AO26" s="37" t="s">
        <v>59</v>
      </c>
      <c r="AP26" s="37" t="s">
        <v>94</v>
      </c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7" t="s">
        <v>110</v>
      </c>
      <c r="D27" s="37" t="s">
        <v>111</v>
      </c>
      <c r="E27" s="37" t="s">
        <v>112</v>
      </c>
      <c r="F27" s="38">
        <v>28.84868421052632</v>
      </c>
      <c r="G27" s="41">
        <v>255</v>
      </c>
      <c r="H27" s="41">
        <v>255</v>
      </c>
      <c r="I27" s="40"/>
      <c r="J27" s="41">
        <v>622</v>
      </c>
      <c r="K27" s="42">
        <v>770</v>
      </c>
      <c r="L27" s="53">
        <f t="shared" si="2"/>
        <v>0.8279742765273312</v>
      </c>
      <c r="M27" s="43">
        <f t="shared" si="0"/>
        <v>63.76623376623377</v>
      </c>
      <c r="N27" s="44">
        <f t="shared" si="1"/>
        <v>922098</v>
      </c>
      <c r="O27" s="45">
        <f t="shared" si="3"/>
        <v>45153</v>
      </c>
      <c r="P27" s="36" t="s">
        <v>54</v>
      </c>
      <c r="Q27" s="46" t="s">
        <v>55</v>
      </c>
      <c r="R27" s="46" t="s">
        <v>56</v>
      </c>
      <c r="S27" s="35">
        <v>23</v>
      </c>
      <c r="T27" s="41">
        <v>491</v>
      </c>
      <c r="U27" s="44">
        <v>1878</v>
      </c>
      <c r="V27" s="48" t="s">
        <v>57</v>
      </c>
      <c r="W27" s="41">
        <v>71</v>
      </c>
      <c r="X27" s="43">
        <v>8.6</v>
      </c>
      <c r="Y27" s="38">
        <v>1.8</v>
      </c>
      <c r="Z27" s="38">
        <v>76.6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7" t="s">
        <v>113</v>
      </c>
      <c r="AM27" s="46"/>
      <c r="AN27" s="46"/>
      <c r="AO27" s="36" t="s">
        <v>74</v>
      </c>
      <c r="AP27" s="37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7" t="s">
        <v>97</v>
      </c>
      <c r="D28" s="37" t="s">
        <v>86</v>
      </c>
      <c r="E28" s="37" t="s">
        <v>81</v>
      </c>
      <c r="F28" s="38">
        <v>28.125</v>
      </c>
      <c r="G28" s="41">
        <v>270</v>
      </c>
      <c r="H28" s="41">
        <v>322</v>
      </c>
      <c r="I28" s="40"/>
      <c r="J28" s="41">
        <v>585</v>
      </c>
      <c r="K28" s="42">
        <v>860</v>
      </c>
      <c r="L28" s="53">
        <f t="shared" si="2"/>
        <v>0.9196581196581196</v>
      </c>
      <c r="M28" s="43">
        <f t="shared" si="0"/>
        <v>69.30232558139535</v>
      </c>
      <c r="N28" s="44">
        <f t="shared" si="1"/>
        <v>1257560</v>
      </c>
      <c r="O28" s="45">
        <f t="shared" si="3"/>
        <v>45153</v>
      </c>
      <c r="P28" s="36" t="s">
        <v>54</v>
      </c>
      <c r="Q28" s="46" t="s">
        <v>55</v>
      </c>
      <c r="R28" s="46" t="s">
        <v>56</v>
      </c>
      <c r="S28" s="35">
        <v>24</v>
      </c>
      <c r="T28" s="41">
        <v>596</v>
      </c>
      <c r="U28" s="44">
        <v>2110</v>
      </c>
      <c r="V28" s="48" t="s">
        <v>68</v>
      </c>
      <c r="W28" s="41">
        <v>74</v>
      </c>
      <c r="X28" s="43">
        <v>9.1</v>
      </c>
      <c r="Y28" s="38">
        <v>2.9</v>
      </c>
      <c r="Z28" s="38">
        <v>75.1</v>
      </c>
      <c r="AA28" s="49" t="s">
        <v>114</v>
      </c>
      <c r="AB28" s="50">
        <v>9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59</v>
      </c>
      <c r="AM28" s="46"/>
      <c r="AN28" s="46"/>
      <c r="AO28" s="37" t="s">
        <v>59</v>
      </c>
      <c r="AP28" s="37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7" t="s">
        <v>97</v>
      </c>
      <c r="D29" s="37" t="s">
        <v>115</v>
      </c>
      <c r="E29" s="37" t="s">
        <v>81</v>
      </c>
      <c r="F29" s="38">
        <v>29.80263157894737</v>
      </c>
      <c r="G29" s="41">
        <v>284</v>
      </c>
      <c r="H29" s="41">
        <v>353</v>
      </c>
      <c r="I29" s="40"/>
      <c r="J29" s="41">
        <v>622</v>
      </c>
      <c r="K29" s="42">
        <v>900</v>
      </c>
      <c r="L29" s="53">
        <f t="shared" si="2"/>
        <v>0.8794212218649518</v>
      </c>
      <c r="M29" s="43">
        <f t="shared" si="0"/>
        <v>65.66666666666666</v>
      </c>
      <c r="N29" s="44">
        <f t="shared" si="1"/>
        <v>1362255</v>
      </c>
      <c r="O29" s="45">
        <f t="shared" si="3"/>
        <v>45153</v>
      </c>
      <c r="P29" s="36" t="s">
        <v>54</v>
      </c>
      <c r="Q29" s="46" t="s">
        <v>55</v>
      </c>
      <c r="R29" s="46" t="s">
        <v>56</v>
      </c>
      <c r="S29" s="35">
        <v>25</v>
      </c>
      <c r="T29" s="41">
        <v>591</v>
      </c>
      <c r="U29" s="44">
        <v>2305</v>
      </c>
      <c r="V29" s="48" t="s">
        <v>68</v>
      </c>
      <c r="W29" s="41">
        <v>89</v>
      </c>
      <c r="X29" s="43">
        <v>9.4</v>
      </c>
      <c r="Y29" s="38">
        <v>2.5</v>
      </c>
      <c r="Z29" s="38">
        <v>77.6</v>
      </c>
      <c r="AA29" s="49">
        <v>3</v>
      </c>
      <c r="AB29" s="50">
        <v>10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 t="s">
        <v>59</v>
      </c>
      <c r="AM29" s="46"/>
      <c r="AN29" s="46"/>
      <c r="AO29" s="37" t="s">
        <v>59</v>
      </c>
      <c r="AP29" s="37" t="s">
        <v>85</v>
      </c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116</v>
      </c>
      <c r="D30" s="37" t="s">
        <v>117</v>
      </c>
      <c r="E30" s="37" t="s">
        <v>118</v>
      </c>
      <c r="F30" s="38">
        <v>30.75657894736842</v>
      </c>
      <c r="G30" s="39" t="s">
        <v>52</v>
      </c>
      <c r="H30" s="39" t="s">
        <v>53</v>
      </c>
      <c r="I30" s="40"/>
      <c r="J30" s="41">
        <v>935</v>
      </c>
      <c r="K30" s="42">
        <v>810</v>
      </c>
      <c r="L30" s="39" t="s">
        <v>53</v>
      </c>
      <c r="M30" s="43">
        <f t="shared" si="0"/>
        <v>65.30864197530865</v>
      </c>
      <c r="N30" s="44">
        <f t="shared" si="1"/>
        <v>1005629</v>
      </c>
      <c r="O30" s="45">
        <f t="shared" si="3"/>
        <v>45153</v>
      </c>
      <c r="P30" s="36" t="s">
        <v>54</v>
      </c>
      <c r="Q30" s="46" t="s">
        <v>55</v>
      </c>
      <c r="R30" s="46" t="s">
        <v>119</v>
      </c>
      <c r="S30" s="35">
        <v>26</v>
      </c>
      <c r="T30" s="41">
        <v>529</v>
      </c>
      <c r="U30" s="44">
        <v>1901</v>
      </c>
      <c r="V30" s="48" t="s">
        <v>68</v>
      </c>
      <c r="W30" s="41">
        <v>73</v>
      </c>
      <c r="X30" s="43">
        <v>8.5</v>
      </c>
      <c r="Y30" s="38">
        <v>3.4</v>
      </c>
      <c r="Z30" s="38">
        <v>75</v>
      </c>
      <c r="AA30" s="49" t="s">
        <v>58</v>
      </c>
      <c r="AB30" s="50">
        <v>8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 t="s">
        <v>59</v>
      </c>
      <c r="AM30" s="46"/>
      <c r="AN30" s="46"/>
      <c r="AO30" s="37" t="s">
        <v>59</v>
      </c>
      <c r="AP30" s="37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7" t="s">
        <v>120</v>
      </c>
      <c r="D31" s="37" t="s">
        <v>121</v>
      </c>
      <c r="E31" s="37" t="s">
        <v>122</v>
      </c>
      <c r="F31" s="38">
        <v>32.006578947368425</v>
      </c>
      <c r="G31" s="39" t="s">
        <v>52</v>
      </c>
      <c r="H31" s="39" t="s">
        <v>53</v>
      </c>
      <c r="I31" s="40"/>
      <c r="J31" s="41">
        <v>973</v>
      </c>
      <c r="K31" s="42">
        <v>830</v>
      </c>
      <c r="L31" s="39" t="s">
        <v>53</v>
      </c>
      <c r="M31" s="43">
        <f t="shared" si="0"/>
        <v>66.144578313253</v>
      </c>
      <c r="N31" s="44">
        <f t="shared" si="1"/>
        <v>1223172</v>
      </c>
      <c r="O31" s="45">
        <f t="shared" si="3"/>
        <v>45153</v>
      </c>
      <c r="P31" s="36" t="s">
        <v>54</v>
      </c>
      <c r="Q31" s="46" t="s">
        <v>55</v>
      </c>
      <c r="R31" s="46" t="s">
        <v>119</v>
      </c>
      <c r="S31" s="35">
        <v>27</v>
      </c>
      <c r="T31" s="41">
        <v>549</v>
      </c>
      <c r="U31" s="44">
        <v>2228</v>
      </c>
      <c r="V31" s="48" t="s">
        <v>57</v>
      </c>
      <c r="W31" s="41">
        <v>79</v>
      </c>
      <c r="X31" s="43">
        <v>8.6</v>
      </c>
      <c r="Y31" s="38">
        <v>3.7</v>
      </c>
      <c r="Z31" s="38">
        <v>75.2</v>
      </c>
      <c r="AA31" s="49">
        <v>2</v>
      </c>
      <c r="AB31" s="50">
        <v>7</v>
      </c>
      <c r="AC31" s="48">
        <v>4</v>
      </c>
      <c r="AD31" s="48">
        <v>4</v>
      </c>
      <c r="AE31" s="48">
        <v>4</v>
      </c>
      <c r="AF31" s="48">
        <v>4</v>
      </c>
      <c r="AG31" s="48">
        <v>5</v>
      </c>
      <c r="AH31" s="48">
        <v>4</v>
      </c>
      <c r="AI31" s="48">
        <v>3</v>
      </c>
      <c r="AJ31" s="48">
        <v>5</v>
      </c>
      <c r="AK31" s="48">
        <v>5</v>
      </c>
      <c r="AL31" s="46" t="s">
        <v>59</v>
      </c>
      <c r="AM31" s="46"/>
      <c r="AN31" s="46"/>
      <c r="AO31" s="37" t="s">
        <v>59</v>
      </c>
      <c r="AP31" s="37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7" t="s">
        <v>110</v>
      </c>
      <c r="D32" s="37" t="s">
        <v>123</v>
      </c>
      <c r="E32" s="36" t="s">
        <v>124</v>
      </c>
      <c r="F32" s="38">
        <v>27.763157894736842</v>
      </c>
      <c r="G32" s="39" t="s">
        <v>52</v>
      </c>
      <c r="H32" s="39" t="s">
        <v>53</v>
      </c>
      <c r="I32" s="40"/>
      <c r="J32" s="41">
        <v>844</v>
      </c>
      <c r="K32" s="42">
        <v>650</v>
      </c>
      <c r="L32" s="39" t="s">
        <v>53</v>
      </c>
      <c r="M32" s="43">
        <f t="shared" si="0"/>
        <v>67.07692307692308</v>
      </c>
      <c r="N32" s="44">
        <f t="shared" si="1"/>
        <v>904700</v>
      </c>
      <c r="O32" s="45">
        <f t="shared" si="3"/>
        <v>45153</v>
      </c>
      <c r="P32" s="36" t="s">
        <v>54</v>
      </c>
      <c r="Q32" s="46" t="s">
        <v>55</v>
      </c>
      <c r="R32" s="46" t="s">
        <v>119</v>
      </c>
      <c r="S32" s="35">
        <v>28</v>
      </c>
      <c r="T32" s="41">
        <v>436</v>
      </c>
      <c r="U32" s="44">
        <v>2075</v>
      </c>
      <c r="V32" s="54" t="s">
        <v>57</v>
      </c>
      <c r="W32" s="41">
        <v>66</v>
      </c>
      <c r="X32" s="43">
        <v>8.2</v>
      </c>
      <c r="Y32" s="38">
        <v>3.3</v>
      </c>
      <c r="Z32" s="38">
        <v>75</v>
      </c>
      <c r="AA32" s="49">
        <v>2</v>
      </c>
      <c r="AB32" s="50">
        <v>7</v>
      </c>
      <c r="AC32" s="48">
        <v>4</v>
      </c>
      <c r="AD32" s="48">
        <v>4</v>
      </c>
      <c r="AE32" s="48">
        <v>4</v>
      </c>
      <c r="AF32" s="48">
        <v>4</v>
      </c>
      <c r="AG32" s="48">
        <v>5</v>
      </c>
      <c r="AH32" s="48">
        <v>4</v>
      </c>
      <c r="AI32" s="48">
        <v>3</v>
      </c>
      <c r="AJ32" s="48">
        <v>5</v>
      </c>
      <c r="AK32" s="48">
        <v>5</v>
      </c>
      <c r="AL32" s="46" t="s">
        <v>59</v>
      </c>
      <c r="AM32" s="46"/>
      <c r="AN32" s="46"/>
      <c r="AO32" s="37" t="s">
        <v>59</v>
      </c>
      <c r="AP32" s="37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125</v>
      </c>
      <c r="D33" s="37" t="s">
        <v>81</v>
      </c>
      <c r="E33" s="36" t="s">
        <v>103</v>
      </c>
      <c r="F33" s="38">
        <v>31.085526315789476</v>
      </c>
      <c r="G33" s="39" t="s">
        <v>52</v>
      </c>
      <c r="H33" s="39" t="s">
        <v>53</v>
      </c>
      <c r="I33" s="40"/>
      <c r="J33" s="41">
        <v>945</v>
      </c>
      <c r="K33" s="42">
        <v>760</v>
      </c>
      <c r="L33" s="39" t="s">
        <v>53</v>
      </c>
      <c r="M33" s="43">
        <f t="shared" si="0"/>
        <v>68.8157894736842</v>
      </c>
      <c r="N33" s="44">
        <f t="shared" si="1"/>
        <v>1135433</v>
      </c>
      <c r="O33" s="45">
        <f t="shared" si="3"/>
        <v>45153</v>
      </c>
      <c r="P33" s="36" t="s">
        <v>54</v>
      </c>
      <c r="Q33" s="46" t="s">
        <v>55</v>
      </c>
      <c r="R33" s="46" t="s">
        <v>119</v>
      </c>
      <c r="S33" s="35">
        <v>29</v>
      </c>
      <c r="T33" s="41">
        <v>523</v>
      </c>
      <c r="U33" s="44">
        <v>2171</v>
      </c>
      <c r="V33" s="48" t="s">
        <v>57</v>
      </c>
      <c r="W33" s="41">
        <v>70</v>
      </c>
      <c r="X33" s="43">
        <v>8.4</v>
      </c>
      <c r="Y33" s="38">
        <v>3.4</v>
      </c>
      <c r="Z33" s="38">
        <v>74.5</v>
      </c>
      <c r="AA33" s="49">
        <v>2</v>
      </c>
      <c r="AB33" s="50">
        <v>7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 t="s">
        <v>59</v>
      </c>
      <c r="AM33" s="46"/>
      <c r="AN33" s="46"/>
      <c r="AO33" s="37" t="s">
        <v>59</v>
      </c>
      <c r="AP33" s="37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7" t="s">
        <v>93</v>
      </c>
      <c r="D34" s="36" t="s">
        <v>126</v>
      </c>
      <c r="E34" s="37" t="s">
        <v>127</v>
      </c>
      <c r="F34" s="38">
        <v>30.164473684210527</v>
      </c>
      <c r="G34" s="39" t="s">
        <v>52</v>
      </c>
      <c r="H34" s="39" t="s">
        <v>53</v>
      </c>
      <c r="I34" s="40"/>
      <c r="J34" s="41">
        <v>917</v>
      </c>
      <c r="K34" s="42">
        <v>720</v>
      </c>
      <c r="L34" s="39" t="s">
        <v>53</v>
      </c>
      <c r="M34" s="43">
        <f t="shared" si="0"/>
        <v>65.41666666666667</v>
      </c>
      <c r="N34" s="44">
        <f t="shared" si="1"/>
        <v>1178442</v>
      </c>
      <c r="O34" s="45">
        <f t="shared" si="3"/>
        <v>45153</v>
      </c>
      <c r="P34" s="36" t="s">
        <v>54</v>
      </c>
      <c r="Q34" s="46" t="s">
        <v>55</v>
      </c>
      <c r="R34" s="46" t="s">
        <v>119</v>
      </c>
      <c r="S34" s="35">
        <v>30</v>
      </c>
      <c r="T34" s="41">
        <v>471</v>
      </c>
      <c r="U34" s="44">
        <v>2502</v>
      </c>
      <c r="V34" s="48" t="s">
        <v>68</v>
      </c>
      <c r="W34" s="41">
        <v>73</v>
      </c>
      <c r="X34" s="43">
        <v>8.1</v>
      </c>
      <c r="Y34" s="38">
        <v>3.5</v>
      </c>
      <c r="Z34" s="38">
        <v>75.3</v>
      </c>
      <c r="AA34" s="49" t="s">
        <v>114</v>
      </c>
      <c r="AB34" s="50">
        <v>9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 t="s">
        <v>59</v>
      </c>
      <c r="AM34" s="46"/>
      <c r="AN34" s="46"/>
      <c r="AO34" s="37" t="s">
        <v>59</v>
      </c>
      <c r="AP34" s="37"/>
      <c r="AQ34" s="52"/>
      <c r="AR34" s="52"/>
    </row>
    <row r="35" spans="1:42" s="8" customFormat="1" ht="21.75" customHeight="1">
      <c r="A35" s="55" t="s">
        <v>128</v>
      </c>
      <c r="B35" s="55" t="s">
        <v>129</v>
      </c>
      <c r="C35" s="55" t="s">
        <v>129</v>
      </c>
      <c r="D35" s="55" t="s">
        <v>129</v>
      </c>
      <c r="E35" s="55" t="s">
        <v>129</v>
      </c>
      <c r="F35" s="56">
        <f>AVERAGE(F5:F34)</f>
        <v>30.28179824561404</v>
      </c>
      <c r="G35" s="56">
        <f>AVERAGE(G5:G34)</f>
        <v>287.23809523809524</v>
      </c>
      <c r="H35" s="56">
        <f>AVERAGE(H5:H34)</f>
        <v>310.8095238095238</v>
      </c>
      <c r="I35" s="55" t="s">
        <v>129</v>
      </c>
      <c r="J35" s="56">
        <f>AVERAGE(J5:J34)</f>
        <v>719.5</v>
      </c>
      <c r="K35" s="56">
        <f>AVERAGE(K5:K34)</f>
        <v>796.6666666666666</v>
      </c>
      <c r="L35" s="57">
        <f>AVERAGE(L5:L34)</f>
        <v>0.7990039916557611</v>
      </c>
      <c r="M35" s="56">
        <f>AVERAGE(M5:M34)</f>
        <v>65.89185629897148</v>
      </c>
      <c r="N35" s="58">
        <f>AVERAGE(N5:N34)</f>
        <v>1089548.2333333334</v>
      </c>
      <c r="O35" s="59" t="s">
        <v>130</v>
      </c>
      <c r="P35" s="59" t="s">
        <v>130</v>
      </c>
      <c r="Q35" s="59" t="s">
        <v>130</v>
      </c>
      <c r="R35" s="59" t="s">
        <v>130</v>
      </c>
      <c r="S35" s="59" t="s">
        <v>130</v>
      </c>
      <c r="T35" s="56">
        <f>AVERAGE(T5:T34)</f>
        <v>525.6333333333333</v>
      </c>
      <c r="U35" s="58">
        <f>AVERAGE(U5:U34)</f>
        <v>2071.5</v>
      </c>
      <c r="V35" s="59" t="s">
        <v>130</v>
      </c>
      <c r="W35" s="60">
        <f>AVERAGE(W5:W34)</f>
        <v>72.13333333333334</v>
      </c>
      <c r="X35" s="60">
        <f>AVERAGE(X5:X34)</f>
        <v>8.6</v>
      </c>
      <c r="Y35" s="60">
        <f>AVERAGE(Y5:Y34)</f>
        <v>2.4100000000000006</v>
      </c>
      <c r="Z35" s="60">
        <f>AVERAGE(Z5:Z34)</f>
        <v>75.78666666666666</v>
      </c>
      <c r="AA35" s="59" t="s">
        <v>130</v>
      </c>
      <c r="AB35" s="61">
        <f aca="true" t="shared" si="4" ref="AB35:AK35">AVERAGE(AB5:AB34)</f>
        <v>7.966666666666667</v>
      </c>
      <c r="AC35" s="62">
        <f t="shared" si="4"/>
        <v>4</v>
      </c>
      <c r="AD35" s="62">
        <f t="shared" si="4"/>
        <v>4.4</v>
      </c>
      <c r="AE35" s="62">
        <f t="shared" si="4"/>
        <v>4.4</v>
      </c>
      <c r="AF35" s="62">
        <f t="shared" si="4"/>
        <v>4.4</v>
      </c>
      <c r="AG35" s="62">
        <f t="shared" si="4"/>
        <v>4.733333333333333</v>
      </c>
      <c r="AH35" s="62">
        <f t="shared" si="4"/>
        <v>4.4</v>
      </c>
      <c r="AI35" s="62">
        <f t="shared" si="4"/>
        <v>2.933333333333333</v>
      </c>
      <c r="AJ35" s="62">
        <f t="shared" si="4"/>
        <v>4.966666666666667</v>
      </c>
      <c r="AK35" s="62">
        <f t="shared" si="4"/>
        <v>4.966666666666667</v>
      </c>
      <c r="AL35" s="59" t="s">
        <v>130</v>
      </c>
      <c r="AM35" s="59" t="s">
        <v>130</v>
      </c>
      <c r="AN35" s="59" t="s">
        <v>130</v>
      </c>
      <c r="AO35" s="63"/>
      <c r="AP35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J2:O65536 I2:I34 I36:I65536"/>
    <dataValidation allowBlank="1" showInputMessage="1" showErrorMessage="1" imeMode="fullKatakana" sqref="R5:R34"/>
    <dataValidation allowBlank="1" showInputMessage="1" showErrorMessage="1" imeMode="on" sqref="C3:C4 D4:E4 B4 Q4:R4 Q5:Q34 AL5:AL34 P2:P65536 AO5:AO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2023-08-18T01:03:10Z</dcterms:created>
  <dcterms:modified xsi:type="dcterms:W3CDTF">2023-08-18T01:03:42Z</dcterms:modified>
  <cp:category/>
  <cp:version/>
  <cp:contentType/>
  <cp:contentStatus/>
</cp:coreProperties>
</file>